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Public\Chiavetta USB Enki\File di calcolo\"/>
    </mc:Choice>
  </mc:AlternateContent>
  <bookViews>
    <workbookView xWindow="0" yWindow="0" windowWidth="28800" windowHeight="124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L15" i="1" s="1"/>
  <c r="L13" i="1" s="1"/>
</calcChain>
</file>

<file path=xl/sharedStrings.xml><?xml version="1.0" encoding="utf-8"?>
<sst xmlns="http://schemas.openxmlformats.org/spreadsheetml/2006/main" count="33" uniqueCount="31">
  <si>
    <t>LSI : pH – pHs</t>
  </si>
  <si>
    <t>pHs : (9,3 + A + B) – (C + D)</t>
  </si>
  <si>
    <t>LSI</t>
  </si>
  <si>
    <t>pH</t>
  </si>
  <si>
    <t>Dati da inserire</t>
  </si>
  <si>
    <r>
      <t>A = (Log</t>
    </r>
    <r>
      <rPr>
        <vertAlign val="subscript"/>
        <sz val="15"/>
        <color rgb="FF000000"/>
        <rFont val="Calibri"/>
        <family val="2"/>
        <scheme val="minor"/>
      </rPr>
      <t>10</t>
    </r>
    <r>
      <rPr>
        <sz val="15"/>
        <color rgb="FF000000"/>
        <rFont val="Calibri"/>
        <family val="2"/>
        <scheme val="minor"/>
      </rPr>
      <t xml:space="preserve"> [</t>
    </r>
    <r>
      <rPr>
        <i/>
        <sz val="15"/>
        <color rgb="FFFF0000"/>
        <rFont val="Calibri"/>
        <family val="2"/>
        <scheme val="minor"/>
      </rPr>
      <t>TDS  ppm o mg/l</t>
    </r>
    <r>
      <rPr>
        <sz val="15"/>
        <color rgb="FF000000"/>
        <rFont val="Calibri"/>
        <family val="2"/>
        <scheme val="minor"/>
      </rPr>
      <t>] - 1) / 10</t>
    </r>
  </si>
  <si>
    <t>pHs</t>
  </si>
  <si>
    <t>TDS</t>
  </si>
  <si>
    <t>ppm</t>
  </si>
  <si>
    <r>
      <t>B = -13.12 x Log</t>
    </r>
    <r>
      <rPr>
        <vertAlign val="subscript"/>
        <sz val="15"/>
        <color rgb="FF000000"/>
        <rFont val="Calibri"/>
        <family val="2"/>
        <scheme val="minor"/>
      </rPr>
      <t>10</t>
    </r>
    <r>
      <rPr>
        <sz val="15"/>
        <color rgb="FF000000"/>
        <rFont val="Calibri"/>
        <family val="2"/>
        <scheme val="minor"/>
      </rPr>
      <t xml:space="preserve"> (</t>
    </r>
    <r>
      <rPr>
        <i/>
        <vertAlign val="superscript"/>
        <sz val="15"/>
        <color rgb="FFFF0000"/>
        <rFont val="Calibri"/>
        <family val="2"/>
        <scheme val="minor"/>
      </rPr>
      <t>o</t>
    </r>
    <r>
      <rPr>
        <i/>
        <sz val="15"/>
        <color rgb="FFFF0000"/>
        <rFont val="Calibri"/>
        <family val="2"/>
        <scheme val="minor"/>
      </rPr>
      <t>C</t>
    </r>
    <r>
      <rPr>
        <sz val="15"/>
        <color rgb="FF000000"/>
        <rFont val="Calibri"/>
        <family val="2"/>
        <scheme val="minor"/>
      </rPr>
      <t xml:space="preserve"> + 273) + 34.55</t>
    </r>
  </si>
  <si>
    <t>°C</t>
  </si>
  <si>
    <r>
      <t>C = Log</t>
    </r>
    <r>
      <rPr>
        <vertAlign val="subscript"/>
        <sz val="15"/>
        <color rgb="FF000000"/>
        <rFont val="Calibri"/>
        <family val="2"/>
        <scheme val="minor"/>
      </rPr>
      <t>10</t>
    </r>
    <r>
      <rPr>
        <sz val="15"/>
        <color rgb="FF000000"/>
        <rFont val="Calibri"/>
        <family val="2"/>
        <scheme val="minor"/>
      </rPr>
      <t xml:space="preserve"> [</t>
    </r>
    <r>
      <rPr>
        <i/>
        <sz val="15"/>
        <color rgb="FFFF0000"/>
        <rFont val="Calibri"/>
        <family val="2"/>
        <scheme val="minor"/>
      </rPr>
      <t>Ca</t>
    </r>
    <r>
      <rPr>
        <i/>
        <vertAlign val="superscript"/>
        <sz val="15"/>
        <color rgb="FFFF0000"/>
        <rFont val="Calibri"/>
        <family val="2"/>
        <scheme val="minor"/>
      </rPr>
      <t>2+</t>
    </r>
    <r>
      <rPr>
        <i/>
        <sz val="15"/>
        <color rgb="FFFF0000"/>
        <rFont val="Calibri"/>
        <family val="2"/>
        <scheme val="minor"/>
      </rPr>
      <t xml:space="preserve"> ppm o mg/l</t>
    </r>
    <r>
      <rPr>
        <sz val="15"/>
        <color rgb="FF000000"/>
        <rFont val="Calibri"/>
        <family val="2"/>
        <scheme val="minor"/>
      </rPr>
      <t>] - 0.4</t>
    </r>
  </si>
  <si>
    <t>Ca2+</t>
  </si>
  <si>
    <r>
      <t>D = Log</t>
    </r>
    <r>
      <rPr>
        <vertAlign val="subscript"/>
        <sz val="15"/>
        <color rgb="FF000000"/>
        <rFont val="Calibri"/>
        <family val="2"/>
        <scheme val="minor"/>
      </rPr>
      <t>10</t>
    </r>
    <r>
      <rPr>
        <sz val="15"/>
        <color rgb="FF000000"/>
        <rFont val="Calibri"/>
        <family val="2"/>
        <scheme val="minor"/>
      </rPr>
      <t xml:space="preserve"> [</t>
    </r>
    <r>
      <rPr>
        <i/>
        <sz val="15"/>
        <color rgb="FFFF0000"/>
        <rFont val="Calibri"/>
        <family val="2"/>
        <scheme val="minor"/>
      </rPr>
      <t>Alcalinità in ppm o mg/l</t>
    </r>
    <r>
      <rPr>
        <sz val="15"/>
        <color rgb="FF000000"/>
        <rFont val="Calibri"/>
        <family val="2"/>
        <scheme val="minor"/>
      </rPr>
      <t>]</t>
    </r>
  </si>
  <si>
    <t>Se LSI &lt; 1 : l’acqua ha una tendenza corrosiva</t>
  </si>
  <si>
    <t>Se LSI &gt; 1 : l’acqua ha una tendenza incrostante (precipitazione)</t>
  </si>
  <si>
    <t>Calcolo</t>
  </si>
  <si>
    <t>Enki S.r.l.</t>
  </si>
  <si>
    <t>Sede legale: Via G. Acerbis 14 - 24022 Alzano Lombardo (BG)</t>
  </si>
  <si>
    <t>Sede operativa: Via A. Locatelli 13/E - 24020 Ranica (BG)</t>
  </si>
  <si>
    <t>Tel. +39 035 4123378 - Fax +39 035 4536194 - P.Iva e C.F. 03845640162</t>
  </si>
  <si>
    <t xml:space="preserve">enki@enkiwater.it </t>
  </si>
  <si>
    <t>enki@pec.enkiwater.it</t>
  </si>
  <si>
    <t>www.enkiwater.it</t>
  </si>
  <si>
    <t>DETERMINAZIONE DELL'INDICE DI LANGELIER DELL'ACQUA</t>
  </si>
  <si>
    <t>Salinità in</t>
  </si>
  <si>
    <t>Temp in</t>
  </si>
  <si>
    <t>Calcio in</t>
  </si>
  <si>
    <t>Alcalinità</t>
  </si>
  <si>
    <t>Inserire i dati nelle celle azzurre. Il risultato finale viene calcolato</t>
  </si>
  <si>
    <t>nella cella gialla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</si>
</sst>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8" x14ac:knownFonts="1">
    <font>
      <sz val="11"/>
      <color theme="1"/>
      <name val="Calibri"/>
      <family val="2"/>
      <scheme val="minor"/>
    </font>
    <font>
      <b/>
      <sz val="19"/>
      <color rgb="FF000000"/>
      <name val="Calibri"/>
      <family val="2"/>
      <scheme val="minor"/>
    </font>
    <font>
      <sz val="15"/>
      <color rgb="FF000000"/>
      <name val="Calibri"/>
      <family val="2"/>
      <scheme val="minor"/>
    </font>
    <font>
      <vertAlign val="subscript"/>
      <sz val="15"/>
      <color rgb="FF000000"/>
      <name val="Calibri"/>
      <family val="2"/>
      <scheme val="minor"/>
    </font>
    <font>
      <i/>
      <sz val="15"/>
      <color rgb="FFFF0000"/>
      <name val="Calibri"/>
      <family val="2"/>
      <scheme val="minor"/>
    </font>
    <font>
      <i/>
      <vertAlign val="superscript"/>
      <sz val="15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5"/>
      <color rgb="FF000000"/>
      <name val="Calibri"/>
      <family val="2"/>
      <scheme val="minor"/>
    </font>
    <font>
      <i/>
      <sz val="11"/>
      <color rgb="FF31B6FD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 applyNumberFormat="0" applyFill="0" applyBorder="0" applyAlignment="0" applyProtection="0"/>
  </cellStyleXfs>
  <cellXfs count="31">
    <xf numFmtId="0" fontId="0" fillId="0" borderId="0" xfId="0"/>
    <xf numFmtId="0" fontId="0" fillId="3" borderId="0" xfId="0" applyFill="1" applyBorder="1" applyProtection="1">
      <protection locked="0"/>
    </xf>
    <xf numFmtId="0" fontId="0" fillId="4" borderId="0" xfId="0" applyFill="1"/>
    <xf numFmtId="0" fontId="9" fillId="4" borderId="0" xfId="0" applyFont="1" applyFill="1" applyAlignment="1">
      <alignment vertical="center"/>
    </xf>
    <xf numFmtId="0" fontId="11" fillId="4" borderId="0" xfId="1" applyFont="1" applyFill="1" applyProtection="1">
      <protection hidden="1"/>
    </xf>
    <xf numFmtId="0" fontId="13" fillId="4" borderId="0" xfId="2" applyFont="1" applyFill="1" applyAlignment="1">
      <alignment vertical="center"/>
    </xf>
    <xf numFmtId="0" fontId="13" fillId="4" borderId="0" xfId="2" applyFont="1" applyFill="1" applyProtection="1">
      <protection hidden="1"/>
    </xf>
    <xf numFmtId="0" fontId="14" fillId="4" borderId="0" xfId="0" applyFont="1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1" fillId="4" borderId="0" xfId="0" applyFont="1" applyFill="1" applyBorder="1" applyAlignment="1">
      <alignment horizontal="center" vertical="center" readingOrder="1"/>
    </xf>
    <xf numFmtId="0" fontId="6" fillId="4" borderId="0" xfId="0" applyFont="1" applyFill="1" applyBorder="1"/>
    <xf numFmtId="0" fontId="0" fillId="4" borderId="5" xfId="0" applyFill="1" applyBorder="1"/>
    <xf numFmtId="0" fontId="0" fillId="4" borderId="4" xfId="0" applyFill="1" applyBorder="1" applyAlignment="1">
      <alignment horizontal="right"/>
    </xf>
    <xf numFmtId="0" fontId="7" fillId="4" borderId="0" xfId="0" applyFont="1" applyFill="1" applyBorder="1"/>
    <xf numFmtId="0" fontId="2" fillId="4" borderId="0" xfId="0" applyFont="1" applyFill="1" applyBorder="1" applyAlignment="1">
      <alignment horizontal="left" vertical="center" readingOrder="1"/>
    </xf>
    <xf numFmtId="0" fontId="8" fillId="4" borderId="0" xfId="0" applyFont="1" applyFill="1" applyBorder="1"/>
    <xf numFmtId="0" fontId="0" fillId="4" borderId="6" xfId="0" applyFill="1" applyBorder="1" applyAlignment="1">
      <alignment horizontal="right"/>
    </xf>
    <xf numFmtId="2" fontId="0" fillId="4" borderId="7" xfId="0" applyNumberFormat="1" applyFill="1" applyBorder="1"/>
    <xf numFmtId="164" fontId="8" fillId="4" borderId="0" xfId="0" applyNumberFormat="1" applyFont="1" applyFill="1" applyBorder="1"/>
    <xf numFmtId="0" fontId="0" fillId="4" borderId="6" xfId="0" applyFill="1" applyBorder="1"/>
    <xf numFmtId="0" fontId="0" fillId="4" borderId="8" xfId="0" applyFill="1" applyBorder="1"/>
    <xf numFmtId="0" fontId="0" fillId="4" borderId="7" xfId="0" applyFill="1" applyBorder="1"/>
    <xf numFmtId="0" fontId="15" fillId="4" borderId="0" xfId="0" applyFont="1" applyFill="1" applyBorder="1" applyAlignment="1">
      <alignment horizontal="left" vertical="center" readingOrder="1"/>
    </xf>
    <xf numFmtId="0" fontId="16" fillId="4" borderId="0" xfId="0" applyFont="1" applyFill="1" applyBorder="1" applyAlignment="1">
      <alignment horizontal="left" vertical="center" readingOrder="1"/>
    </xf>
    <xf numFmtId="0" fontId="0" fillId="3" borderId="5" xfId="0" applyFill="1" applyBorder="1" applyProtection="1">
      <protection locked="0"/>
    </xf>
    <xf numFmtId="0" fontId="17" fillId="4" borderId="1" xfId="0" applyFont="1" applyFill="1" applyBorder="1" applyAlignment="1">
      <alignment horizontal="right"/>
    </xf>
    <xf numFmtId="2" fontId="17" fillId="2" borderId="3" xfId="0" applyNumberFormat="1" applyFont="1" applyFill="1" applyBorder="1"/>
  </cellXfs>
  <cellStyles count="3">
    <cellStyle name="Collegamento ipertestuale" xfId="2" builtinId="8"/>
    <cellStyle name="Excel Built-in Normal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</xdr:colOff>
      <xdr:row>0</xdr:row>
      <xdr:rowOff>47628</xdr:rowOff>
    </xdr:from>
    <xdr:to>
      <xdr:col>7</xdr:col>
      <xdr:colOff>607507</xdr:colOff>
      <xdr:row>6</xdr:row>
      <xdr:rowOff>3051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2" y="47628"/>
          <a:ext cx="3655505" cy="1098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5</xdr:row>
      <xdr:rowOff>85725</xdr:rowOff>
    </xdr:from>
    <xdr:to>
      <xdr:col>14</xdr:col>
      <xdr:colOff>104775</xdr:colOff>
      <xdr:row>8</xdr:row>
      <xdr:rowOff>0</xdr:rowOff>
    </xdr:to>
    <xdr:pic>
      <xdr:nvPicPr>
        <xdr:cNvPr id="4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038225"/>
          <a:ext cx="13239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600075</xdr:colOff>
      <xdr:row>5</xdr:row>
      <xdr:rowOff>19050</xdr:rowOff>
    </xdr:from>
    <xdr:to>
      <xdr:col>19</xdr:col>
      <xdr:colOff>21552</xdr:colOff>
      <xdr:row>8</xdr:row>
      <xdr:rowOff>131522</xdr:rowOff>
    </xdr:to>
    <xdr:pic>
      <xdr:nvPicPr>
        <xdr:cNvPr id="5" name="Immagin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971550"/>
          <a:ext cx="1859877" cy="693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nki@pec.enkiwater.it" TargetMode="External"/><Relationship Id="rId2" Type="http://schemas.openxmlformats.org/officeDocument/2006/relationships/hyperlink" Target="http://www.enkiwater.it/" TargetMode="External"/><Relationship Id="rId1" Type="http://schemas.openxmlformats.org/officeDocument/2006/relationships/hyperlink" Target="mailto:enki@enkiwater.i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workbookViewId="0">
      <selection activeCell="P17" sqref="P17"/>
    </sheetView>
  </sheetViews>
  <sheetFormatPr defaultRowHeight="15" x14ac:dyDescent="0.25"/>
  <cols>
    <col min="9" max="9" width="32" customWidth="1"/>
  </cols>
  <sheetData>
    <row r="1" spans="1:2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3" t="s">
        <v>17</v>
      </c>
      <c r="K2" s="4"/>
      <c r="L2" s="4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2"/>
      <c r="B3" s="2"/>
      <c r="C3" s="2"/>
      <c r="D3" s="2"/>
      <c r="E3" s="2"/>
      <c r="F3" s="2"/>
      <c r="G3" s="2"/>
      <c r="H3" s="2"/>
      <c r="I3" s="2"/>
      <c r="J3" s="3" t="s">
        <v>18</v>
      </c>
      <c r="K3" s="4"/>
      <c r="L3" s="4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2"/>
      <c r="B4" s="2"/>
      <c r="C4" s="2"/>
      <c r="D4" s="2"/>
      <c r="E4" s="2"/>
      <c r="F4" s="2"/>
      <c r="G4" s="2"/>
      <c r="H4" s="2"/>
      <c r="I4" s="2"/>
      <c r="J4" s="3" t="s">
        <v>19</v>
      </c>
      <c r="K4" s="4"/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2"/>
      <c r="B5" s="2"/>
      <c r="C5" s="2"/>
      <c r="D5" s="2"/>
      <c r="E5" s="2"/>
      <c r="F5" s="2"/>
      <c r="G5" s="2"/>
      <c r="H5" s="2"/>
      <c r="I5" s="2"/>
      <c r="J5" s="3" t="s">
        <v>20</v>
      </c>
      <c r="K5" s="4"/>
      <c r="L5" s="4"/>
      <c r="M5" s="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2"/>
      <c r="B6" s="2"/>
      <c r="C6" s="2"/>
      <c r="D6" s="2"/>
      <c r="E6" s="2"/>
      <c r="F6" s="2"/>
      <c r="G6" s="2"/>
      <c r="H6" s="2"/>
      <c r="I6" s="2"/>
      <c r="J6" s="5" t="s">
        <v>21</v>
      </c>
      <c r="K6" s="4"/>
      <c r="L6" s="4"/>
      <c r="M6" s="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2"/>
      <c r="B7" s="2"/>
      <c r="C7" s="2"/>
      <c r="D7" s="2"/>
      <c r="E7" s="2"/>
      <c r="F7" s="2"/>
      <c r="G7" s="2"/>
      <c r="H7" s="2"/>
      <c r="I7" s="2"/>
      <c r="J7" s="6" t="s">
        <v>22</v>
      </c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x14ac:dyDescent="0.25">
      <c r="A8" s="2"/>
      <c r="B8" s="2"/>
      <c r="C8" s="7" t="s">
        <v>24</v>
      </c>
      <c r="D8" s="2"/>
      <c r="E8" s="2"/>
      <c r="F8" s="2"/>
      <c r="G8" s="2"/>
      <c r="H8" s="2"/>
      <c r="I8" s="2"/>
      <c r="J8" s="6" t="s">
        <v>23</v>
      </c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thickBo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2"/>
      <c r="C11" s="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2"/>
      <c r="S11" s="2"/>
      <c r="T11" s="2"/>
      <c r="U11" s="2"/>
      <c r="V11" s="2"/>
      <c r="W11" s="2"/>
      <c r="X11" s="2"/>
      <c r="Y11" s="2"/>
      <c r="Z11" s="2"/>
    </row>
    <row r="12" spans="1:26" ht="25.5" thickBot="1" x14ac:dyDescent="0.3">
      <c r="A12" s="2"/>
      <c r="B12" s="2"/>
      <c r="C12" s="11"/>
      <c r="D12" s="12"/>
      <c r="E12" s="12"/>
      <c r="F12" s="13" t="s">
        <v>0</v>
      </c>
      <c r="G12" s="12"/>
      <c r="H12" s="12"/>
      <c r="I12" s="12"/>
      <c r="J12" s="12"/>
      <c r="K12" s="14" t="s">
        <v>16</v>
      </c>
      <c r="L12" s="12"/>
      <c r="M12" s="12"/>
      <c r="N12" s="12"/>
      <c r="O12" s="12"/>
      <c r="P12" s="12"/>
      <c r="Q12" s="15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x14ac:dyDescent="0.25">
      <c r="A13" s="2"/>
      <c r="B13" s="2"/>
      <c r="C13" s="11"/>
      <c r="D13" s="12"/>
      <c r="E13" s="12"/>
      <c r="F13" s="13" t="s">
        <v>1</v>
      </c>
      <c r="G13" s="12"/>
      <c r="H13" s="12"/>
      <c r="I13" s="12"/>
      <c r="J13" s="12"/>
      <c r="K13" s="29" t="s">
        <v>2</v>
      </c>
      <c r="L13" s="30">
        <f>$L$14-$L$15</f>
        <v>0.30305662040075099</v>
      </c>
      <c r="M13" s="12"/>
      <c r="N13" s="12"/>
      <c r="O13" s="12"/>
      <c r="P13" s="12"/>
      <c r="Q13" s="15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"/>
      <c r="C14" s="11"/>
      <c r="D14" s="12"/>
      <c r="E14" s="12"/>
      <c r="F14" s="12"/>
      <c r="G14" s="12"/>
      <c r="H14" s="12"/>
      <c r="I14" s="12"/>
      <c r="J14" s="12"/>
      <c r="K14" s="16" t="s">
        <v>3</v>
      </c>
      <c r="L14" s="28">
        <v>7.98</v>
      </c>
      <c r="M14" s="17"/>
      <c r="N14" s="12"/>
      <c r="O14" s="14" t="s">
        <v>4</v>
      </c>
      <c r="P14" s="12"/>
      <c r="Q14" s="15"/>
      <c r="R14" s="2"/>
      <c r="S14" s="2"/>
      <c r="T14" s="2"/>
      <c r="U14" s="2"/>
      <c r="V14" s="2"/>
      <c r="W14" s="2"/>
      <c r="X14" s="2"/>
      <c r="Y14" s="2"/>
      <c r="Z14" s="2"/>
    </row>
    <row r="15" spans="1:26" ht="23.25" thickBot="1" x14ac:dyDescent="0.3">
      <c r="A15" s="2"/>
      <c r="B15" s="2"/>
      <c r="C15" s="11"/>
      <c r="D15" s="18" t="s">
        <v>5</v>
      </c>
      <c r="E15" s="12"/>
      <c r="F15" s="12"/>
      <c r="G15" s="12"/>
      <c r="H15" s="12"/>
      <c r="I15" s="19">
        <f>(LOG10($P$15)-1)/10</f>
        <v>0.14393326938302628</v>
      </c>
      <c r="J15" s="12"/>
      <c r="K15" s="20" t="s">
        <v>6</v>
      </c>
      <c r="L15" s="21">
        <f>(9.3+$I$15+$I$16)-($I$17+$I$18)</f>
        <v>7.6769433795992494</v>
      </c>
      <c r="M15" s="12"/>
      <c r="N15" s="12" t="s">
        <v>25</v>
      </c>
      <c r="O15" s="12" t="s">
        <v>7</v>
      </c>
      <c r="P15" s="1">
        <v>275</v>
      </c>
      <c r="Q15" s="15" t="s">
        <v>8</v>
      </c>
      <c r="R15" s="2"/>
      <c r="S15" s="2"/>
      <c r="T15" s="2"/>
      <c r="U15" s="2"/>
      <c r="V15" s="2"/>
      <c r="W15" s="2"/>
      <c r="X15" s="2"/>
      <c r="Y15" s="2"/>
      <c r="Z15" s="2"/>
    </row>
    <row r="16" spans="1:26" ht="22.5" x14ac:dyDescent="0.25">
      <c r="A16" s="2"/>
      <c r="B16" s="2"/>
      <c r="C16" s="11"/>
      <c r="D16" s="18" t="s">
        <v>9</v>
      </c>
      <c r="E16" s="12"/>
      <c r="F16" s="12"/>
      <c r="G16" s="12"/>
      <c r="H16" s="12"/>
      <c r="I16" s="19">
        <f>(-13.12*(LOG10($P$16+273))+34.55)</f>
        <v>2.0882826153195282</v>
      </c>
      <c r="J16" s="12"/>
      <c r="K16" s="12"/>
      <c r="L16" s="12"/>
      <c r="M16" s="12"/>
      <c r="N16" s="12" t="s">
        <v>26</v>
      </c>
      <c r="O16" s="12" t="s">
        <v>10</v>
      </c>
      <c r="P16" s="1">
        <v>25</v>
      </c>
      <c r="Q16" s="15"/>
      <c r="R16" s="2"/>
      <c r="S16" s="2"/>
      <c r="T16" s="2"/>
      <c r="U16" s="2"/>
      <c r="V16" s="2"/>
      <c r="W16" s="2"/>
      <c r="X16" s="2"/>
      <c r="Y16" s="2"/>
      <c r="Z16" s="2"/>
    </row>
    <row r="17" spans="1:26" ht="22.5" x14ac:dyDescent="0.25">
      <c r="A17" s="2"/>
      <c r="B17" s="2"/>
      <c r="C17" s="11"/>
      <c r="D17" s="18" t="s">
        <v>11</v>
      </c>
      <c r="E17" s="12"/>
      <c r="F17" s="12"/>
      <c r="G17" s="12"/>
      <c r="H17" s="12"/>
      <c r="I17" s="22">
        <f>LOG10($P$17)-0.4</f>
        <v>1.6</v>
      </c>
      <c r="J17" s="12"/>
      <c r="K17" s="12"/>
      <c r="L17" s="12"/>
      <c r="M17" s="12"/>
      <c r="N17" s="12" t="s">
        <v>27</v>
      </c>
      <c r="O17" s="12" t="s">
        <v>12</v>
      </c>
      <c r="P17" s="1">
        <v>100</v>
      </c>
      <c r="Q17" s="15" t="s">
        <v>8</v>
      </c>
      <c r="R17" s="2"/>
      <c r="S17" s="2"/>
      <c r="T17" s="2"/>
      <c r="U17" s="2"/>
      <c r="V17" s="2"/>
      <c r="W17" s="2"/>
      <c r="X17" s="2"/>
      <c r="Y17" s="2"/>
      <c r="Z17" s="2"/>
    </row>
    <row r="18" spans="1:26" ht="22.5" x14ac:dyDescent="0.25">
      <c r="A18" s="2"/>
      <c r="B18" s="2"/>
      <c r="C18" s="11"/>
      <c r="D18" s="18" t="s">
        <v>13</v>
      </c>
      <c r="E18" s="12"/>
      <c r="F18" s="12"/>
      <c r="G18" s="12"/>
      <c r="H18" s="12"/>
      <c r="I18" s="19">
        <f>LOG10($P$18)</f>
        <v>2.255272505103306</v>
      </c>
      <c r="J18" s="12"/>
      <c r="K18" s="12"/>
      <c r="L18" s="12"/>
      <c r="M18" s="12"/>
      <c r="N18" s="12" t="s">
        <v>28</v>
      </c>
      <c r="O18" s="12"/>
      <c r="P18" s="1">
        <v>180</v>
      </c>
      <c r="Q18" s="15" t="s">
        <v>8</v>
      </c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5"/>
      <c r="R19" s="2"/>
      <c r="S19" s="2"/>
      <c r="T19" s="2"/>
      <c r="U19" s="2"/>
      <c r="V19" s="2"/>
      <c r="W19" s="2"/>
      <c r="X19" s="2"/>
      <c r="Y19" s="2"/>
      <c r="Z19" s="2"/>
    </row>
    <row r="20" spans="1:26" ht="19.5" x14ac:dyDescent="0.25">
      <c r="A20" s="2"/>
      <c r="B20" s="2"/>
      <c r="C20" s="11"/>
      <c r="D20" s="26" t="s">
        <v>14</v>
      </c>
      <c r="E20" s="27"/>
      <c r="F20" s="27"/>
      <c r="G20" s="27"/>
      <c r="H20" s="27"/>
      <c r="I20" s="27"/>
      <c r="J20" s="12"/>
      <c r="K20" s="12" t="s">
        <v>29</v>
      </c>
      <c r="L20" s="12"/>
      <c r="M20" s="12"/>
      <c r="N20" s="12"/>
      <c r="O20" s="12"/>
      <c r="P20" s="12"/>
      <c r="Q20" s="15"/>
      <c r="R20" s="2"/>
      <c r="S20" s="2"/>
      <c r="T20" s="2"/>
      <c r="U20" s="2"/>
      <c r="V20" s="2"/>
      <c r="W20" s="2"/>
      <c r="X20" s="2"/>
      <c r="Y20" s="2"/>
      <c r="Z20" s="2"/>
    </row>
    <row r="21" spans="1:26" ht="19.5" x14ac:dyDescent="0.25">
      <c r="A21" s="2"/>
      <c r="B21" s="2"/>
      <c r="C21" s="11"/>
      <c r="D21" s="26" t="s">
        <v>15</v>
      </c>
      <c r="E21" s="27"/>
      <c r="F21" s="27"/>
      <c r="G21" s="27"/>
      <c r="H21" s="27"/>
      <c r="I21" s="27"/>
      <c r="J21" s="12"/>
      <c r="K21" s="12" t="s">
        <v>30</v>
      </c>
      <c r="L21" s="12"/>
      <c r="M21" s="12"/>
      <c r="N21" s="12"/>
      <c r="O21" s="12"/>
      <c r="P21" s="12"/>
      <c r="Q21" s="15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thickBot="1" x14ac:dyDescent="0.3">
      <c r="A22" s="2"/>
      <c r="B22" s="2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5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</sheetData>
  <sheetProtection algorithmName="SHA-512" hashValue="/lz1Sa+GAloYvKH6FYIxhM46p4BRCDGtTah62VjAMa7rjMW2ADntZgFIa6/irkNbsEJvxSCXH4SbhCX7r8t3IA==" saltValue="43Wql/m4/rKdMLGYEhs/Eg==" spinCount="100000" sheet="1" objects="1" scenarios="1" selectLockedCells="1"/>
  <hyperlinks>
    <hyperlink ref="J6" r:id="rId1"/>
    <hyperlink ref="J8" r:id="rId2"/>
    <hyperlink ref="J7" r:id="rId3"/>
  </hyperlinks>
  <pageMargins left="0.7" right="0.7" top="0.75" bottom="0.75" header="0.3" footer="0.3"/>
  <pageSetup paperSize="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Ferrari</dc:creator>
  <cp:lastModifiedBy>Andrea Ferrari</cp:lastModifiedBy>
  <dcterms:created xsi:type="dcterms:W3CDTF">2014-07-29T11:50:25Z</dcterms:created>
  <dcterms:modified xsi:type="dcterms:W3CDTF">2015-02-06T09:26:02Z</dcterms:modified>
</cp:coreProperties>
</file>